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ersonnel\PersGeneral\PERSONNEL\GENERAL INFORMATION\FINANCE\FINANCE 23-24\"/>
    </mc:Choice>
  </mc:AlternateContent>
  <xr:revisionPtr revIDLastSave="0" documentId="13_ncr:1_{62C0D47B-9ED3-46D4-A92B-F073AE0CC268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2023-24" sheetId="2" r:id="rId1"/>
    <sheet name="Spine 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2" l="1"/>
  <c r="K15" i="2"/>
  <c r="K16" i="2"/>
  <c r="K17" i="2"/>
  <c r="K18" i="2"/>
  <c r="K19" i="2"/>
  <c r="K20" i="2"/>
  <c r="K14" i="2"/>
  <c r="K12" i="2"/>
  <c r="K8" i="2"/>
  <c r="K9" i="2"/>
  <c r="K10" i="2"/>
  <c r="K11" i="2"/>
  <c r="N20" i="2" l="1"/>
  <c r="J20" i="2"/>
  <c r="I20" i="2" s="1"/>
  <c r="L20" i="2" s="1"/>
  <c r="N19" i="2"/>
  <c r="J19" i="2"/>
  <c r="M19" i="2" s="1"/>
  <c r="N18" i="2"/>
  <c r="J18" i="2"/>
  <c r="I18" i="2" s="1"/>
  <c r="L18" i="2" s="1"/>
  <c r="N17" i="2"/>
  <c r="J17" i="2"/>
  <c r="M17" i="2" s="1"/>
  <c r="I17" i="2"/>
  <c r="L17" i="2" s="1"/>
  <c r="N16" i="2"/>
  <c r="J16" i="2"/>
  <c r="I16" i="2" s="1"/>
  <c r="L16" i="2" s="1"/>
  <c r="N15" i="2"/>
  <c r="J15" i="2"/>
  <c r="M15" i="2" s="1"/>
  <c r="N14" i="2"/>
  <c r="J14" i="2"/>
  <c r="I14" i="2" s="1"/>
  <c r="L14" i="2" s="1"/>
  <c r="N12" i="2"/>
  <c r="J12" i="2"/>
  <c r="M12" i="2" s="1"/>
  <c r="N11" i="2"/>
  <c r="J11" i="2"/>
  <c r="I11" i="2" s="1"/>
  <c r="L11" i="2" s="1"/>
  <c r="N10" i="2"/>
  <c r="J10" i="2"/>
  <c r="M10" i="2" s="1"/>
  <c r="N9" i="2"/>
  <c r="J9" i="2"/>
  <c r="I9" i="2" s="1"/>
  <c r="L9" i="2" s="1"/>
  <c r="N8" i="2"/>
  <c r="J8" i="2"/>
  <c r="M8" i="2" s="1"/>
  <c r="N7" i="2"/>
  <c r="J7" i="2"/>
  <c r="H20" i="2"/>
  <c r="D20" i="2"/>
  <c r="G20" i="2" s="1"/>
  <c r="C20" i="2"/>
  <c r="F20" i="2" s="1"/>
  <c r="H19" i="2"/>
  <c r="D19" i="2"/>
  <c r="G19" i="2" s="1"/>
  <c r="H18" i="2"/>
  <c r="D18" i="2"/>
  <c r="G18" i="2" s="1"/>
  <c r="H17" i="2"/>
  <c r="D17" i="2"/>
  <c r="G17" i="2" s="1"/>
  <c r="H16" i="2"/>
  <c r="D16" i="2"/>
  <c r="G16" i="2" s="1"/>
  <c r="C16" i="2"/>
  <c r="F16" i="2" s="1"/>
  <c r="H15" i="2"/>
  <c r="D15" i="2"/>
  <c r="G15" i="2" s="1"/>
  <c r="H14" i="2"/>
  <c r="D14" i="2"/>
  <c r="C14" i="2" s="1"/>
  <c r="F14" i="2" s="1"/>
  <c r="H12" i="2"/>
  <c r="D12" i="2"/>
  <c r="G12" i="2" s="1"/>
  <c r="H11" i="2"/>
  <c r="D11" i="2"/>
  <c r="C11" i="2" s="1"/>
  <c r="F11" i="2" s="1"/>
  <c r="H10" i="2"/>
  <c r="D10" i="2"/>
  <c r="G10" i="2" s="1"/>
  <c r="C10" i="2"/>
  <c r="F10" i="2" s="1"/>
  <c r="H9" i="2"/>
  <c r="D9" i="2"/>
  <c r="C9" i="2" s="1"/>
  <c r="F9" i="2" s="1"/>
  <c r="H8" i="2"/>
  <c r="D8" i="2"/>
  <c r="G8" i="2" s="1"/>
  <c r="H7" i="2"/>
  <c r="D7" i="2"/>
  <c r="C7" i="2" s="1"/>
  <c r="F7" i="2" s="1"/>
  <c r="I7" i="2" l="1"/>
  <c r="L7" i="2" s="1"/>
  <c r="C8" i="2"/>
  <c r="F8" i="2" s="1"/>
  <c r="C12" i="2"/>
  <c r="F12" i="2" s="1"/>
  <c r="C18" i="2"/>
  <c r="F18" i="2" s="1"/>
  <c r="I10" i="2"/>
  <c r="L10" i="2" s="1"/>
  <c r="I15" i="2"/>
  <c r="L15" i="2" s="1"/>
  <c r="I19" i="2"/>
  <c r="L19" i="2" s="1"/>
  <c r="I8" i="2"/>
  <c r="L8" i="2" s="1"/>
  <c r="I12" i="2"/>
  <c r="L12" i="2" s="1"/>
  <c r="M7" i="2"/>
  <c r="M9" i="2"/>
  <c r="M11" i="2"/>
  <c r="M14" i="2"/>
  <c r="M16" i="2"/>
  <c r="M18" i="2"/>
  <c r="M20" i="2"/>
  <c r="G7" i="2"/>
  <c r="G9" i="2"/>
  <c r="G11" i="2"/>
  <c r="G14" i="2"/>
  <c r="C15" i="2"/>
  <c r="F15" i="2" s="1"/>
  <c r="C17" i="2"/>
  <c r="F17" i="2" s="1"/>
  <c r="C19" i="2"/>
  <c r="F19" i="2" s="1"/>
</calcChain>
</file>

<file path=xl/sharedStrings.xml><?xml version="1.0" encoding="utf-8"?>
<sst xmlns="http://schemas.openxmlformats.org/spreadsheetml/2006/main" count="18" uniqueCount="8">
  <si>
    <t>Holiday Rate</t>
  </si>
  <si>
    <t>Hourly Rate minus Holiday Pay</t>
  </si>
  <si>
    <t xml:space="preserve">Half Rate </t>
  </si>
  <si>
    <t>SINGLE PAY SPINE - ACADEMIC HOURLY RATES FROM 1st FEBRUARY 2023</t>
  </si>
  <si>
    <t>1st February 2023</t>
  </si>
  <si>
    <t>2023 Academic Hourly Rate</t>
  </si>
  <si>
    <t>Aligned to Spine</t>
  </si>
  <si>
    <t>1st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</si>
</sst>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0" fontId="4" fillId="0" borderId="0" xfId="0" applyFont="1"/>
    <xf numFmtId="44" fontId="4" fillId="0" borderId="0" xfId="0" applyNumberFormat="1" applyFont="1"/>
    <xf numFmtId="0" fontId="3" fillId="0" borderId="1" xfId="0" applyFont="1" applyBorder="1" applyAlignment="1">
      <alignment horizontal="center" wrapText="1"/>
    </xf>
    <xf numFmtId="44" fontId="3" fillId="3" borderId="1" xfId="0" applyNumberFormat="1" applyFont="1" applyFill="1" applyBorder="1" applyAlignment="1">
      <alignment horizontal="center" wrapText="1"/>
    </xf>
    <xf numFmtId="44" fontId="3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4" fillId="0" borderId="1" xfId="0" applyNumberFormat="1" applyFont="1" applyBorder="1"/>
    <xf numFmtId="44" fontId="3" fillId="3" borderId="1" xfId="0" applyNumberFormat="1" applyFont="1" applyFill="1" applyBorder="1"/>
    <xf numFmtId="44" fontId="4" fillId="0" borderId="1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7" fillId="0" borderId="5" xfId="0" applyNumberFormat="1" applyFont="1" applyFill="1" applyBorder="1"/>
    <xf numFmtId="3" fontId="7" fillId="0" borderId="1" xfId="0" applyNumberFormat="1" applyFont="1" applyFill="1" applyBorder="1"/>
    <xf numFmtId="3" fontId="7" fillId="0" borderId="6" xfId="0" applyNumberFormat="1" applyFont="1" applyFill="1" applyBorder="1"/>
    <xf numFmtId="3" fontId="7" fillId="0" borderId="7" xfId="0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44" fontId="4" fillId="3" borderId="2" xfId="0" applyNumberFormat="1" applyFont="1" applyFill="1" applyBorder="1" applyAlignment="1">
      <alignment horizontal="center"/>
    </xf>
    <xf numFmtId="44" fontId="4" fillId="3" borderId="3" xfId="0" applyNumberFormat="1" applyFont="1" applyFill="1" applyBorder="1" applyAlignment="1">
      <alignment horizontal="center"/>
    </xf>
    <xf numFmtId="44" fontId="4" fillId="3" borderId="4" xfId="0" applyNumberFormat="1" applyFont="1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center"/>
    </xf>
    <xf numFmtId="44" fontId="4" fillId="2" borderId="3" xfId="0" applyNumberFormat="1" applyFont="1" applyFill="1" applyBorder="1" applyAlignment="1">
      <alignment horizontal="center"/>
    </xf>
    <xf numFmtId="44" fontId="4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tabSelected="1" topLeftCell="A4" workbookViewId="0">
      <selection activeCell="K8" sqref="K8"/>
    </sheetView>
  </sheetViews>
  <sheetFormatPr defaultRowHeight="15" x14ac:dyDescent="0.25"/>
  <cols>
    <col min="1" max="1" width="7.85546875" customWidth="1"/>
    <col min="2" max="2" width="4.7109375" bestFit="1" customWidth="1"/>
    <col min="3" max="3" width="11.7109375" bestFit="1" customWidth="1"/>
    <col min="4" max="4" width="10" bestFit="1" customWidth="1"/>
    <col min="5" max="5" width="11.5703125" bestFit="1" customWidth="1"/>
    <col min="6" max="6" width="11.7109375" bestFit="1" customWidth="1"/>
    <col min="7" max="7" width="10" bestFit="1" customWidth="1"/>
    <col min="8" max="8" width="11.5703125" bestFit="1" customWidth="1"/>
    <col min="9" max="9" width="11.7109375" bestFit="1" customWidth="1"/>
    <col min="10" max="10" width="10" bestFit="1" customWidth="1"/>
    <col min="11" max="11" width="11.5703125" bestFit="1" customWidth="1"/>
    <col min="12" max="12" width="14.7109375" customWidth="1"/>
    <col min="13" max="14" width="11.7109375" customWidth="1"/>
  </cols>
  <sheetData>
    <row r="1" spans="1:14" x14ac:dyDescent="0.25">
      <c r="A1" s="1" t="s">
        <v>3</v>
      </c>
      <c r="B1" s="2"/>
      <c r="C1" s="3"/>
      <c r="D1" s="2"/>
      <c r="E1" s="2"/>
    </row>
    <row r="2" spans="1:14" x14ac:dyDescent="0.25">
      <c r="A2" s="1"/>
      <c r="B2" s="2"/>
      <c r="C2" s="3"/>
      <c r="D2" s="2"/>
      <c r="E2" s="2"/>
    </row>
    <row r="3" spans="1:14" x14ac:dyDescent="0.25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4" ht="21" x14ac:dyDescent="0.35">
      <c r="A4" s="4"/>
      <c r="B4" s="5"/>
      <c r="C4" s="6"/>
      <c r="D4" s="5"/>
      <c r="E4" s="5"/>
      <c r="F4" s="5"/>
      <c r="G4" s="5"/>
      <c r="H4" s="5"/>
      <c r="I4" s="5"/>
      <c r="J4" s="5"/>
      <c r="K4" s="5"/>
    </row>
    <row r="5" spans="1:14" ht="21" x14ac:dyDescent="0.35">
      <c r="A5" s="4"/>
      <c r="B5" s="5"/>
      <c r="C5" s="26" t="s">
        <v>4</v>
      </c>
      <c r="D5" s="27"/>
      <c r="E5" s="28"/>
      <c r="F5" s="29" t="s">
        <v>2</v>
      </c>
      <c r="G5" s="30"/>
      <c r="H5" s="31"/>
      <c r="I5" s="26" t="s">
        <v>7</v>
      </c>
      <c r="J5" s="27"/>
      <c r="K5" s="28"/>
      <c r="L5" s="29" t="s">
        <v>2</v>
      </c>
      <c r="M5" s="30"/>
      <c r="N5" s="31"/>
    </row>
    <row r="6" spans="1:14" ht="147" customHeight="1" x14ac:dyDescent="0.35">
      <c r="A6" s="5"/>
      <c r="B6" s="5"/>
      <c r="C6" s="8" t="s">
        <v>5</v>
      </c>
      <c r="D6" s="7" t="s">
        <v>0</v>
      </c>
      <c r="E6" s="7" t="s">
        <v>1</v>
      </c>
      <c r="F6" s="9" t="s">
        <v>5</v>
      </c>
      <c r="G6" s="10" t="s">
        <v>0</v>
      </c>
      <c r="H6" s="10" t="s">
        <v>1</v>
      </c>
      <c r="I6" s="8" t="s">
        <v>5</v>
      </c>
      <c r="J6" s="7" t="s">
        <v>0</v>
      </c>
      <c r="K6" s="7" t="s">
        <v>1</v>
      </c>
      <c r="L6" s="9" t="s">
        <v>5</v>
      </c>
      <c r="M6" s="10" t="s">
        <v>0</v>
      </c>
      <c r="N6" s="10" t="s">
        <v>1</v>
      </c>
    </row>
    <row r="7" spans="1:14" ht="21" x14ac:dyDescent="0.35">
      <c r="A7" s="11">
        <v>6</v>
      </c>
      <c r="B7" s="12">
        <v>24</v>
      </c>
      <c r="C7" s="14">
        <f>D7+E7</f>
        <v>39.030813186813248</v>
      </c>
      <c r="D7" s="13">
        <f>SUM(E7*0.16)</f>
        <v>5.3835604395604477</v>
      </c>
      <c r="E7" s="13">
        <v>33.6472527472528</v>
      </c>
      <c r="F7" s="9">
        <f>C7/2</f>
        <v>19.515406593406624</v>
      </c>
      <c r="G7" s="15">
        <f>D7/2</f>
        <v>2.6917802197802239</v>
      </c>
      <c r="H7" s="15">
        <f>E7/2</f>
        <v>16.8236263736264</v>
      </c>
      <c r="I7" s="14">
        <f>J7+K7</f>
        <v>50.026593406593399</v>
      </c>
      <c r="J7" s="13">
        <f>SUM(K7*0.16)</f>
        <v>6.9002197802197793</v>
      </c>
      <c r="K7" s="13">
        <f>('Spine '!B1/1820)*2.5</f>
        <v>43.126373626373621</v>
      </c>
      <c r="L7" s="9">
        <f>I7/2</f>
        <v>25.0132967032967</v>
      </c>
      <c r="M7" s="15">
        <f>J7/2</f>
        <v>3.4501098901098897</v>
      </c>
      <c r="N7" s="15">
        <f>K7/2</f>
        <v>21.56318681318681</v>
      </c>
    </row>
    <row r="8" spans="1:14" ht="21" x14ac:dyDescent="0.35">
      <c r="A8" s="11">
        <v>6</v>
      </c>
      <c r="B8" s="12">
        <v>25</v>
      </c>
      <c r="C8" s="14">
        <f t="shared" ref="C8:C12" si="0">D8+E8</f>
        <v>40.156395604395605</v>
      </c>
      <c r="D8" s="13">
        <f t="shared" ref="D8:D12" si="1">SUM(E8*0.16)</f>
        <v>5.5388131868131874</v>
      </c>
      <c r="E8" s="13">
        <v>34.617582417582419</v>
      </c>
      <c r="F8" s="9">
        <f t="shared" ref="F8:F12" si="2">C8/2</f>
        <v>20.078197802197803</v>
      </c>
      <c r="G8" s="15">
        <f t="shared" ref="G8:G12" si="3">D8/2</f>
        <v>2.7694065934065937</v>
      </c>
      <c r="H8" s="15">
        <f t="shared" ref="H8:H12" si="4">E8/2</f>
        <v>17.308791208791209</v>
      </c>
      <c r="I8" s="14">
        <f t="shared" ref="I8:I12" si="5">J8+K8</f>
        <v>51.518021978021977</v>
      </c>
      <c r="J8" s="13">
        <f t="shared" ref="J8:J12" si="6">SUM(K8*0.16)</f>
        <v>7.1059340659340657</v>
      </c>
      <c r="K8" s="13">
        <f>('Spine '!B2/1820)*2.5</f>
        <v>44.412087912087912</v>
      </c>
      <c r="L8" s="9">
        <f t="shared" ref="L8:L12" si="7">I8/2</f>
        <v>25.759010989010989</v>
      </c>
      <c r="M8" s="15">
        <f t="shared" ref="M8:M12" si="8">J8/2</f>
        <v>3.5529670329670329</v>
      </c>
      <c r="N8" s="15">
        <f t="shared" ref="N8:N12" si="9">K8/2</f>
        <v>22.206043956043956</v>
      </c>
    </row>
    <row r="9" spans="1:14" ht="21" x14ac:dyDescent="0.35">
      <c r="A9" s="11">
        <v>6</v>
      </c>
      <c r="B9" s="12">
        <v>26</v>
      </c>
      <c r="C9" s="14">
        <f t="shared" si="0"/>
        <v>41.315120879120883</v>
      </c>
      <c r="D9" s="13">
        <f t="shared" si="1"/>
        <v>5.6986373626373634</v>
      </c>
      <c r="E9" s="13">
        <v>35.61648351648352</v>
      </c>
      <c r="F9" s="9">
        <f t="shared" si="2"/>
        <v>20.657560439560442</v>
      </c>
      <c r="G9" s="15">
        <f t="shared" si="3"/>
        <v>2.8493186813186817</v>
      </c>
      <c r="H9" s="15">
        <f t="shared" si="4"/>
        <v>17.80824175824176</v>
      </c>
      <c r="I9" s="14">
        <f t="shared" si="5"/>
        <v>52.553736263736269</v>
      </c>
      <c r="J9" s="13">
        <f t="shared" si="6"/>
        <v>7.2487912087912099</v>
      </c>
      <c r="K9" s="13">
        <f>('Spine '!B3/1820)*2.5</f>
        <v>45.304945054945058</v>
      </c>
      <c r="L9" s="9">
        <f t="shared" si="7"/>
        <v>26.276868131868135</v>
      </c>
      <c r="M9" s="15">
        <f t="shared" si="8"/>
        <v>3.6243956043956049</v>
      </c>
      <c r="N9" s="15">
        <f t="shared" si="9"/>
        <v>22.652472527472529</v>
      </c>
    </row>
    <row r="10" spans="1:14" ht="21" x14ac:dyDescent="0.35">
      <c r="A10" s="11">
        <v>6</v>
      </c>
      <c r="B10" s="12">
        <v>27</v>
      </c>
      <c r="C10" s="14">
        <f t="shared" si="0"/>
        <v>42.509538461538462</v>
      </c>
      <c r="D10" s="13">
        <f t="shared" si="1"/>
        <v>5.8633846153846152</v>
      </c>
      <c r="E10" s="13">
        <v>36.646153846153844</v>
      </c>
      <c r="F10" s="9">
        <f t="shared" si="2"/>
        <v>21.254769230769231</v>
      </c>
      <c r="G10" s="15">
        <f t="shared" si="3"/>
        <v>2.9316923076923076</v>
      </c>
      <c r="H10" s="15">
        <f t="shared" si="4"/>
        <v>18.323076923076922</v>
      </c>
      <c r="I10" s="14">
        <f t="shared" si="5"/>
        <v>54.121648351648346</v>
      </c>
      <c r="J10" s="13">
        <f t="shared" si="6"/>
        <v>7.4650549450549448</v>
      </c>
      <c r="K10" s="13">
        <f>('Spine '!B4/1820)*2.5</f>
        <v>46.656593406593402</v>
      </c>
      <c r="L10" s="9">
        <f t="shared" si="7"/>
        <v>27.060824175824173</v>
      </c>
      <c r="M10" s="15">
        <f t="shared" si="8"/>
        <v>3.7325274725274724</v>
      </c>
      <c r="N10" s="15">
        <f t="shared" si="9"/>
        <v>23.328296703296701</v>
      </c>
    </row>
    <row r="11" spans="1:14" ht="21" x14ac:dyDescent="0.35">
      <c r="A11" s="11">
        <v>6</v>
      </c>
      <c r="B11" s="12">
        <v>28</v>
      </c>
      <c r="C11" s="14">
        <f t="shared" si="0"/>
        <v>43.740923076923075</v>
      </c>
      <c r="D11" s="13">
        <f t="shared" si="1"/>
        <v>6.0332307692307694</v>
      </c>
      <c r="E11" s="13">
        <v>37.707692307692305</v>
      </c>
      <c r="F11" s="9">
        <f t="shared" si="2"/>
        <v>21.870461538461537</v>
      </c>
      <c r="G11" s="15">
        <f t="shared" si="3"/>
        <v>3.0166153846153847</v>
      </c>
      <c r="H11" s="15">
        <f t="shared" si="4"/>
        <v>18.853846153846153</v>
      </c>
      <c r="I11" s="14">
        <f t="shared" si="5"/>
        <v>55.737362637362637</v>
      </c>
      <c r="J11" s="13">
        <f t="shared" si="6"/>
        <v>7.6879120879120881</v>
      </c>
      <c r="K11" s="13">
        <f>('Spine '!B5/1820)*2.5</f>
        <v>48.049450549450547</v>
      </c>
      <c r="L11" s="9">
        <f t="shared" si="7"/>
        <v>27.868681318681318</v>
      </c>
      <c r="M11" s="15">
        <f t="shared" si="8"/>
        <v>3.8439560439560441</v>
      </c>
      <c r="N11" s="15">
        <f t="shared" si="9"/>
        <v>24.024725274725274</v>
      </c>
    </row>
    <row r="12" spans="1:14" ht="21" x14ac:dyDescent="0.35">
      <c r="A12" s="11">
        <v>6</v>
      </c>
      <c r="B12" s="12">
        <v>29</v>
      </c>
      <c r="C12" s="14">
        <f t="shared" si="0"/>
        <v>45.007999999999996</v>
      </c>
      <c r="D12" s="13">
        <f t="shared" si="1"/>
        <v>6.2079999999999993</v>
      </c>
      <c r="E12" s="13">
        <v>38.799999999999997</v>
      </c>
      <c r="F12" s="9">
        <f t="shared" si="2"/>
        <v>22.503999999999998</v>
      </c>
      <c r="G12" s="15">
        <f t="shared" si="3"/>
        <v>3.1039999999999996</v>
      </c>
      <c r="H12" s="15">
        <f t="shared" si="4"/>
        <v>19.399999999999999</v>
      </c>
      <c r="I12" s="14">
        <f t="shared" si="5"/>
        <v>57.400879120879118</v>
      </c>
      <c r="J12" s="13">
        <f t="shared" si="6"/>
        <v>7.9173626373626371</v>
      </c>
      <c r="K12" s="13">
        <f>('Spine '!B6/1820)*2.5</f>
        <v>49.483516483516482</v>
      </c>
      <c r="L12" s="9">
        <f t="shared" si="7"/>
        <v>28.700439560439559</v>
      </c>
      <c r="M12" s="15">
        <f t="shared" si="8"/>
        <v>3.9586813186813186</v>
      </c>
      <c r="N12" s="15">
        <f t="shared" si="9"/>
        <v>24.741758241758241</v>
      </c>
    </row>
    <row r="13" spans="1:14" ht="21" x14ac:dyDescent="0.35">
      <c r="A13" s="16"/>
      <c r="B13" s="17"/>
      <c r="C13" s="14"/>
      <c r="D13" s="13"/>
      <c r="E13" s="13"/>
      <c r="F13" s="9"/>
      <c r="G13" s="15"/>
      <c r="H13" s="15"/>
      <c r="I13" s="14"/>
      <c r="J13" s="13"/>
      <c r="K13" s="13"/>
      <c r="L13" s="9"/>
      <c r="M13" s="15"/>
      <c r="N13" s="15"/>
    </row>
    <row r="14" spans="1:14" ht="21" x14ac:dyDescent="0.35">
      <c r="A14" s="11">
        <v>7</v>
      </c>
      <c r="B14" s="12">
        <v>30</v>
      </c>
      <c r="C14" s="14">
        <f t="shared" ref="C14:C20" si="10">D14+E14</f>
        <v>46.314593406593403</v>
      </c>
      <c r="D14" s="13">
        <f t="shared" ref="D14:D20" si="11">SUM(E14*0.16)</f>
        <v>6.3882197802197798</v>
      </c>
      <c r="E14" s="13">
        <v>39.926373626373625</v>
      </c>
      <c r="F14" s="9">
        <f t="shared" ref="F14:F20" si="12">C14/2</f>
        <v>23.157296703296701</v>
      </c>
      <c r="G14" s="15">
        <f t="shared" ref="G14:G20" si="13">D14/2</f>
        <v>3.1941098901098899</v>
      </c>
      <c r="H14" s="15">
        <f t="shared" ref="H14:H20" si="14">E14/2</f>
        <v>19.963186813186812</v>
      </c>
      <c r="I14" s="14">
        <f t="shared" ref="I14:I20" si="15">J14+K14</f>
        <v>59.113791208791206</v>
      </c>
      <c r="J14" s="13">
        <f t="shared" ref="J14:J20" si="16">SUM(K14*0.16)</f>
        <v>8.1536263736263734</v>
      </c>
      <c r="K14" s="13">
        <f>('Spine '!B7/1820)*2.5</f>
        <v>50.960164835164832</v>
      </c>
      <c r="L14" s="9">
        <f t="shared" ref="L14:L20" si="17">I14/2</f>
        <v>29.556895604395603</v>
      </c>
      <c r="M14" s="15">
        <f t="shared" ref="M14:M20" si="18">J14/2</f>
        <v>4.0768131868131867</v>
      </c>
      <c r="N14" s="15">
        <f t="shared" ref="N14:N20" si="19">K14/2</f>
        <v>25.480082417582416</v>
      </c>
    </row>
    <row r="15" spans="1:14" ht="21" x14ac:dyDescent="0.35">
      <c r="A15" s="11">
        <v>7</v>
      </c>
      <c r="B15" s="12">
        <v>31</v>
      </c>
      <c r="C15" s="14">
        <f t="shared" si="10"/>
        <v>47.656879120879118</v>
      </c>
      <c r="D15" s="13">
        <f t="shared" si="11"/>
        <v>6.5733626373626377</v>
      </c>
      <c r="E15" s="13">
        <v>41.083516483516483</v>
      </c>
      <c r="F15" s="9">
        <f t="shared" si="12"/>
        <v>23.828439560439559</v>
      </c>
      <c r="G15" s="15">
        <f t="shared" si="13"/>
        <v>3.2866813186813189</v>
      </c>
      <c r="H15" s="15">
        <f t="shared" si="14"/>
        <v>20.541758241758242</v>
      </c>
      <c r="I15" s="14">
        <f t="shared" si="15"/>
        <v>60.876098901098899</v>
      </c>
      <c r="J15" s="13">
        <f t="shared" si="16"/>
        <v>8.3967032967032971</v>
      </c>
      <c r="K15" s="13">
        <f>('Spine '!B8/1820)*2.5</f>
        <v>52.479395604395606</v>
      </c>
      <c r="L15" s="9">
        <f t="shared" si="17"/>
        <v>30.43804945054945</v>
      </c>
      <c r="M15" s="15">
        <f t="shared" si="18"/>
        <v>4.1983516483516485</v>
      </c>
      <c r="N15" s="15">
        <f t="shared" si="19"/>
        <v>26.239697802197803</v>
      </c>
    </row>
    <row r="16" spans="1:14" ht="21" x14ac:dyDescent="0.35">
      <c r="A16" s="11">
        <v>7</v>
      </c>
      <c r="B16" s="12">
        <v>32</v>
      </c>
      <c r="C16" s="14">
        <f t="shared" si="10"/>
        <v>49.043780219780224</v>
      </c>
      <c r="D16" s="13">
        <f t="shared" si="11"/>
        <v>6.7646593406593416</v>
      </c>
      <c r="E16" s="13">
        <v>42.279120879120882</v>
      </c>
      <c r="F16" s="9">
        <f t="shared" si="12"/>
        <v>24.521890109890112</v>
      </c>
      <c r="G16" s="15">
        <f t="shared" si="13"/>
        <v>3.3823296703296708</v>
      </c>
      <c r="H16" s="15">
        <f t="shared" si="14"/>
        <v>21.139560439560441</v>
      </c>
      <c r="I16" s="14">
        <f t="shared" si="15"/>
        <v>62.69576923076923</v>
      </c>
      <c r="J16" s="13">
        <f t="shared" si="16"/>
        <v>8.6476923076923082</v>
      </c>
      <c r="K16" s="13">
        <f>('Spine '!B9/1820)*2.5</f>
        <v>54.04807692307692</v>
      </c>
      <c r="L16" s="9">
        <f t="shared" si="17"/>
        <v>31.347884615384615</v>
      </c>
      <c r="M16" s="15">
        <f t="shared" si="18"/>
        <v>4.3238461538461541</v>
      </c>
      <c r="N16" s="15">
        <f t="shared" si="19"/>
        <v>27.02403846153846</v>
      </c>
    </row>
    <row r="17" spans="1:14" ht="21" x14ac:dyDescent="0.35">
      <c r="A17" s="11">
        <v>7</v>
      </c>
      <c r="B17" s="12">
        <v>33</v>
      </c>
      <c r="C17" s="14">
        <f t="shared" si="10"/>
        <v>50.468923076923076</v>
      </c>
      <c r="D17" s="13">
        <f t="shared" si="11"/>
        <v>6.9612307692307693</v>
      </c>
      <c r="E17" s="13">
        <v>43.507692307692309</v>
      </c>
      <c r="F17" s="9">
        <f t="shared" si="12"/>
        <v>25.234461538461538</v>
      </c>
      <c r="G17" s="15">
        <f t="shared" si="13"/>
        <v>3.4806153846153847</v>
      </c>
      <c r="H17" s="15">
        <f t="shared" si="14"/>
        <v>21.753846153846155</v>
      </c>
      <c r="I17" s="14">
        <f t="shared" si="15"/>
        <v>64.566428571428574</v>
      </c>
      <c r="J17" s="13">
        <f t="shared" si="16"/>
        <v>8.9057142857142875</v>
      </c>
      <c r="K17" s="13">
        <f>('Spine '!B10/1820)*2.5</f>
        <v>55.660714285714292</v>
      </c>
      <c r="L17" s="9">
        <f t="shared" si="17"/>
        <v>32.283214285714287</v>
      </c>
      <c r="M17" s="15">
        <f t="shared" si="18"/>
        <v>4.4528571428571437</v>
      </c>
      <c r="N17" s="15">
        <f t="shared" si="19"/>
        <v>27.830357142857146</v>
      </c>
    </row>
    <row r="18" spans="1:14" ht="21" x14ac:dyDescent="0.35">
      <c r="A18" s="11">
        <v>7</v>
      </c>
      <c r="B18" s="12">
        <v>34</v>
      </c>
      <c r="C18" s="14">
        <f t="shared" si="10"/>
        <v>51.938681318681319</v>
      </c>
      <c r="D18" s="13">
        <f t="shared" si="11"/>
        <v>7.1639560439560448</v>
      </c>
      <c r="E18" s="13">
        <v>44.774725274725277</v>
      </c>
      <c r="F18" s="9">
        <f t="shared" si="12"/>
        <v>25.969340659340659</v>
      </c>
      <c r="G18" s="15">
        <f t="shared" si="13"/>
        <v>3.5819780219780224</v>
      </c>
      <c r="H18" s="15">
        <f t="shared" si="14"/>
        <v>22.387362637362639</v>
      </c>
      <c r="I18" s="14">
        <f t="shared" si="15"/>
        <v>66.496043956043962</v>
      </c>
      <c r="J18" s="13">
        <f t="shared" si="16"/>
        <v>9.1718681318681323</v>
      </c>
      <c r="K18" s="13">
        <f>('Spine '!B11/1820)*2.5</f>
        <v>57.324175824175825</v>
      </c>
      <c r="L18" s="9">
        <f t="shared" si="17"/>
        <v>33.248021978021981</v>
      </c>
      <c r="M18" s="15">
        <f t="shared" si="18"/>
        <v>4.5859340659340662</v>
      </c>
      <c r="N18" s="15">
        <f t="shared" si="19"/>
        <v>28.662087912087912</v>
      </c>
    </row>
    <row r="19" spans="1:14" ht="21" x14ac:dyDescent="0.35">
      <c r="A19" s="11">
        <v>7</v>
      </c>
      <c r="B19" s="12">
        <v>35</v>
      </c>
      <c r="C19" s="14">
        <f t="shared" si="10"/>
        <v>53.450505494505499</v>
      </c>
      <c r="D19" s="13">
        <f t="shared" si="11"/>
        <v>7.3724835164835172</v>
      </c>
      <c r="E19" s="13">
        <v>46.07802197802198</v>
      </c>
      <c r="F19" s="9">
        <f t="shared" si="12"/>
        <v>26.72525274725275</v>
      </c>
      <c r="G19" s="15">
        <f t="shared" si="13"/>
        <v>3.6862417582417586</v>
      </c>
      <c r="H19" s="15">
        <f t="shared" si="14"/>
        <v>23.03901098901099</v>
      </c>
      <c r="I19" s="14">
        <f t="shared" si="15"/>
        <v>68.481428571428566</v>
      </c>
      <c r="J19" s="13">
        <f t="shared" si="16"/>
        <v>9.4457142857142866</v>
      </c>
      <c r="K19" s="13">
        <f>('Spine '!B12/1820)*2.5</f>
        <v>59.035714285714285</v>
      </c>
      <c r="L19" s="9">
        <f t="shared" si="17"/>
        <v>34.240714285714283</v>
      </c>
      <c r="M19" s="15">
        <f t="shared" si="18"/>
        <v>4.7228571428571433</v>
      </c>
      <c r="N19" s="15">
        <f t="shared" si="19"/>
        <v>29.517857142857142</v>
      </c>
    </row>
    <row r="20" spans="1:14" ht="21" x14ac:dyDescent="0.35">
      <c r="A20" s="11">
        <v>7</v>
      </c>
      <c r="B20" s="12">
        <v>36</v>
      </c>
      <c r="C20" s="14">
        <f t="shared" si="10"/>
        <v>55.010769230769228</v>
      </c>
      <c r="D20" s="13">
        <f t="shared" si="11"/>
        <v>7.5876923076923077</v>
      </c>
      <c r="E20" s="13">
        <v>47.42307692307692</v>
      </c>
      <c r="F20" s="9">
        <f t="shared" si="12"/>
        <v>27.505384615384614</v>
      </c>
      <c r="G20" s="15">
        <f t="shared" si="13"/>
        <v>3.7938461538461539</v>
      </c>
      <c r="H20" s="15">
        <f t="shared" si="14"/>
        <v>23.71153846153846</v>
      </c>
      <c r="I20" s="14">
        <f t="shared" si="15"/>
        <v>70.528956043956043</v>
      </c>
      <c r="J20" s="13">
        <f t="shared" si="16"/>
        <v>9.728131868131868</v>
      </c>
      <c r="K20" s="13">
        <f>('Spine '!B13/1820)*2.5</f>
        <v>60.800824175824175</v>
      </c>
      <c r="L20" s="9">
        <f t="shared" si="17"/>
        <v>35.264478021978022</v>
      </c>
      <c r="M20" s="15">
        <f t="shared" si="18"/>
        <v>4.864065934065934</v>
      </c>
      <c r="N20" s="15">
        <f t="shared" si="19"/>
        <v>30.400412087912088</v>
      </c>
    </row>
  </sheetData>
  <mergeCells count="5">
    <mergeCell ref="A3:K3"/>
    <mergeCell ref="C5:E5"/>
    <mergeCell ref="F5:H5"/>
    <mergeCell ref="I5:K5"/>
    <mergeCell ref="L5:N5"/>
  </mergeCells>
  <pageMargins left="0.7" right="0.7" top="0.75" bottom="0.75" header="0.3" footer="0.3"/>
  <pageSetup paperSize="9" scale="8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D19" sqref="D19"/>
    </sheetView>
  </sheetViews>
  <sheetFormatPr defaultRowHeight="15" x14ac:dyDescent="0.25"/>
  <sheetData>
    <row r="1" spans="1:2" x14ac:dyDescent="0.25">
      <c r="A1" s="22">
        <v>24</v>
      </c>
      <c r="B1" s="18">
        <v>31396</v>
      </c>
    </row>
    <row r="2" spans="1:2" x14ac:dyDescent="0.25">
      <c r="A2" s="23">
        <v>25</v>
      </c>
      <c r="B2" s="19">
        <v>32332</v>
      </c>
    </row>
    <row r="3" spans="1:2" x14ac:dyDescent="0.25">
      <c r="A3" s="23">
        <v>26</v>
      </c>
      <c r="B3" s="19">
        <v>32982</v>
      </c>
    </row>
    <row r="4" spans="1:2" x14ac:dyDescent="0.25">
      <c r="A4" s="23">
        <v>27</v>
      </c>
      <c r="B4" s="19">
        <v>33966</v>
      </c>
    </row>
    <row r="5" spans="1:2" x14ac:dyDescent="0.25">
      <c r="A5" s="23">
        <v>28</v>
      </c>
      <c r="B5" s="19">
        <v>34980</v>
      </c>
    </row>
    <row r="6" spans="1:2" ht="15.75" thickBot="1" x14ac:dyDescent="0.3">
      <c r="A6" s="24">
        <v>29</v>
      </c>
      <c r="B6" s="20">
        <v>36024</v>
      </c>
    </row>
    <row r="7" spans="1:2" x14ac:dyDescent="0.25">
      <c r="A7" s="22">
        <v>30</v>
      </c>
      <c r="B7" s="18">
        <v>37099</v>
      </c>
    </row>
    <row r="8" spans="1:2" x14ac:dyDescent="0.25">
      <c r="A8" s="23">
        <v>31</v>
      </c>
      <c r="B8" s="19">
        <v>38205</v>
      </c>
    </row>
    <row r="9" spans="1:2" x14ac:dyDescent="0.25">
      <c r="A9" s="23">
        <v>32</v>
      </c>
      <c r="B9" s="19">
        <v>39347</v>
      </c>
    </row>
    <row r="10" spans="1:2" x14ac:dyDescent="0.25">
      <c r="A10" s="23">
        <v>33</v>
      </c>
      <c r="B10" s="21">
        <v>40521</v>
      </c>
    </row>
    <row r="11" spans="1:2" x14ac:dyDescent="0.25">
      <c r="A11" s="23">
        <v>34</v>
      </c>
      <c r="B11" s="19">
        <v>41732</v>
      </c>
    </row>
    <row r="12" spans="1:2" x14ac:dyDescent="0.25">
      <c r="A12" s="23">
        <v>35</v>
      </c>
      <c r="B12" s="19">
        <v>42978</v>
      </c>
    </row>
    <row r="13" spans="1:2" ht="15.75" thickBot="1" x14ac:dyDescent="0.3">
      <c r="A13" s="24">
        <v>36</v>
      </c>
      <c r="B13" s="20">
        <v>44263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2023-24</vt:lpstr>
      <vt:lpstr>Spine </vt:lpstr>
    </vt:vector>
  </TitlesOfParts>
  <Company>Liverpool Hope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Karen Jones</cp:lastModifiedBy>
  <cp:lastPrinted>2023-08-31T15:22:24Z</cp:lastPrinted>
  <dcterms:created xsi:type="dcterms:W3CDTF">2012-01-25T14:16:19Z</dcterms:created>
  <dcterms:modified xsi:type="dcterms:W3CDTF">2023-10-25T11:16:33Z</dcterms:modified>
</cp:coreProperties>
</file>